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20" windowHeight="8115"/>
  </bookViews>
  <sheets>
    <sheet name="งบหน้าสรุปผล" sheetId="2" r:id="rId1"/>
    <sheet name="สรุปจัดฃื้อตกลง ม.ค.60" sheetId="3" r:id="rId2"/>
    <sheet name="สรุปผลจัดจ้าง ม.ค.60" sheetId="4" r:id="rId3"/>
    <sheet name="สรุปจัดฃื้อ วิธีพิเศษ ม.ค.60" sheetId="5" r:id="rId4"/>
  </sheets>
  <definedNames>
    <definedName name="_xlnm.Print_Titles" localSheetId="1">'สรุปจัดฃื้อตกลง ม.ค.60'!$1:$5</definedName>
    <definedName name="_xlnm.Print_Titles" localSheetId="2">'สรุปผลจัดจ้าง ม.ค.60'!$1:$6</definedName>
  </definedNames>
  <calcPr calcId="124519"/>
</workbook>
</file>

<file path=xl/calcChain.xml><?xml version="1.0" encoding="utf-8"?>
<calcChain xmlns="http://schemas.openxmlformats.org/spreadsheetml/2006/main">
  <c r="F10" i="2"/>
  <c r="F6"/>
  <c r="H8" i="5"/>
  <c r="I8" s="1"/>
  <c r="I7"/>
  <c r="H7"/>
  <c r="H32" i="4"/>
  <c r="I32" s="1"/>
  <c r="H8"/>
  <c r="I8" s="1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I7"/>
  <c r="H7"/>
  <c r="H16" i="3"/>
  <c r="I16" s="1"/>
  <c r="H7"/>
  <c r="I7" s="1"/>
  <c r="H8"/>
  <c r="I8"/>
  <c r="H9"/>
  <c r="I9"/>
  <c r="H10"/>
  <c r="I10"/>
  <c r="H11"/>
  <c r="I11"/>
  <c r="H12"/>
  <c r="I12"/>
  <c r="H13"/>
  <c r="I13"/>
  <c r="H14"/>
  <c r="I14"/>
  <c r="H15"/>
  <c r="I15"/>
  <c r="I6"/>
  <c r="H6"/>
  <c r="F5" i="2"/>
  <c r="F7" i="5"/>
  <c r="D6" i="2"/>
  <c r="D10"/>
  <c r="F8" i="5"/>
  <c r="C8"/>
  <c r="F32" i="4"/>
  <c r="C32"/>
  <c r="D5" i="2"/>
  <c r="D14" s="1"/>
  <c r="C14"/>
  <c r="F7"/>
  <c r="F8"/>
  <c r="F9"/>
  <c r="F11"/>
  <c r="F12"/>
  <c r="F13"/>
  <c r="F16" i="3"/>
  <c r="C16"/>
  <c r="F14" i="2" l="1"/>
  <c r="E14"/>
  <c r="G14"/>
</calcChain>
</file>

<file path=xl/sharedStrings.xml><?xml version="1.0" encoding="utf-8"?>
<sst xmlns="http://schemas.openxmlformats.org/spreadsheetml/2006/main" count="278" uniqueCount="156">
  <si>
    <t>ลำดับที่</t>
  </si>
  <si>
    <t>วิธีการจัดซื้อจัดจ้าง</t>
  </si>
  <si>
    <t>จำนวนโครงการ</t>
  </si>
  <si>
    <t>รวมวงเงินงบประมาณ</t>
  </si>
  <si>
    <t>รวมราคากลาง</t>
  </si>
  <si>
    <t>รวมราคาที่พิจารณาคัดเลือก</t>
  </si>
  <si>
    <t>หมายเหตุ</t>
  </si>
  <si>
    <t>จัดซื้อโดยวิธีตกลงราคา</t>
  </si>
  <si>
    <t>จัดจ้างโดยวิธีตกลงราคา</t>
  </si>
  <si>
    <t>จัดซื้อโดยวิธีสอบราคา</t>
  </si>
  <si>
    <t>-</t>
  </si>
  <si>
    <t>จัดจ้างโดยวิธีสอบราคา</t>
  </si>
  <si>
    <t>จัดซื้อโดยวิธีประกวดราคา</t>
  </si>
  <si>
    <t>จัดซื้อจัดจ้างโดยวิธีพิเศษ</t>
  </si>
  <si>
    <t>จัดซื้อจัดจ้างโดยกรณีวิธีพิเศษ</t>
  </si>
  <si>
    <t>จัดซื้อจัดจ้างโดยวิธีอิเล็กทรอนิกส์</t>
  </si>
  <si>
    <t>จ้างที่ปรึกษาโดยวิธีตกลงราคา</t>
  </si>
  <si>
    <t>รวม</t>
  </si>
  <si>
    <t>งบหน้าสรุปผลการพิจารณาการจัดซื้อจัดจ้างของ เทศบาลตำบลแม่เงิน อ.เชียงแสน จ.เชียงราย</t>
  </si>
  <si>
    <t>ประจำเดือน มกราคม พ.ศ.2560</t>
  </si>
  <si>
    <t>วงเงินต่ำหรือสูงกว่าราคากลาง  (+สูง)(-ต่ำกว่า)</t>
  </si>
  <si>
    <t>เผยแพร่ เมื่อวันที่ 2 เดือน มีนาคม พ.ศ.2560 โดยวิธีประกาศประชาสัมพันธ์ข่าว</t>
  </si>
  <si>
    <t>ไม่ได้นำข้อมูลเกี่ยวกับการจัดซื้อจัดจ้างตามแบบ สขร.1เผยแพร่ เหตุเพราะ...................................................................................................</t>
  </si>
  <si>
    <t>(นางสาวกัลยา  ใจวังเย็น)</t>
  </si>
  <si>
    <t>ผู้อำนวยการกองคลัง</t>
  </si>
  <si>
    <t>(ลงชื่อ)</t>
  </si>
  <si>
    <t>ผู้รายงาน</t>
  </si>
  <si>
    <t>ลำ</t>
  </si>
  <si>
    <t>ดับ</t>
  </si>
  <si>
    <t>ที่</t>
  </si>
  <si>
    <t>รายการ/จำนวน (หน่วย)</t>
  </si>
  <si>
    <t>งบประมาณ</t>
  </si>
  <si>
    <t>วิธีจัดหา</t>
  </si>
  <si>
    <t>ผู้รับจ้าง/ผู้ขาย</t>
  </si>
  <si>
    <t>จำนวนเงิน</t>
  </si>
  <si>
    <t>ที่ทำสัญญา</t>
  </si>
  <si>
    <t>เลขที่สัญญา/</t>
  </si>
  <si>
    <t>ลงวันที่</t>
  </si>
  <si>
    <t>ประหยัดงบประมาณ</t>
  </si>
  <si>
    <t>คิดเป็นร้อยละ</t>
  </si>
  <si>
    <t>แหล่งเงิน</t>
  </si>
  <si>
    <t>ตกลงราคา</t>
  </si>
  <si>
    <t xml:space="preserve"> สหกรณ์การเกษตรเชียงแสน จำกัด สาขาบ้านแซว-แม่เงิน</t>
  </si>
  <si>
    <t>ร้านเชียงแสนน้ำทิพย์</t>
  </si>
  <si>
    <t>ร้านปิยะพันธ์</t>
  </si>
  <si>
    <t>จัดซื้ออาหารว่างและเครื่องดื่ม กองการศึกษา</t>
  </si>
  <si>
    <t>นางไขนภา  นนทมาลย์</t>
  </si>
  <si>
    <t>ร้าน จี.จี.ซัพพลาย</t>
  </si>
  <si>
    <t>จัดซื้อวัสดุ-อุปกรณ์</t>
  </si>
  <si>
    <t>ร้านกิ๊ฟเฟอร์นิเจอร์</t>
  </si>
  <si>
    <t>จัดซื้อเครื่องเจาะเก็บตัวอย่างคอนกรีตแบบใช้เครื่องยนต์</t>
  </si>
  <si>
    <t>จัดซื้ออาหารเสริม(นม)</t>
  </si>
  <si>
    <t>วิธีพิเศษ</t>
  </si>
  <si>
    <t>บริษัทเชียงใหม่เฟรชมิลค์ จำกัด</t>
  </si>
  <si>
    <t>สรุปผลการดำเนินการจัดซื้อ  ในรอบเดือน  มกราคม พ.ศ. 2560</t>
  </si>
  <si>
    <t>ชื่อหน่วยงาน  เทศบาลตำบลแม่เงิน</t>
  </si>
  <si>
    <t>ลำดับ</t>
  </si>
  <si>
    <t>1/2560
3/10/2559</t>
  </si>
  <si>
    <t>26/2560
30/12/2559</t>
  </si>
  <si>
    <t>27/2560
6/1/2560</t>
  </si>
  <si>
    <t>จัดซื้อหนังสือพิมพ์เดือน ม.ค.60</t>
  </si>
  <si>
    <t>28/2560
10/1/2560</t>
  </si>
  <si>
    <t>29/2560
11/1/2560</t>
  </si>
  <si>
    <t>จัดซื้อเครื่องเขียนและขนมกองการศึกษา</t>
  </si>
  <si>
    <t>30/2560
10/1/2560</t>
  </si>
  <si>
    <t>จัดซื้อของรางวัลกองการศึกษา</t>
  </si>
  <si>
    <t>31/2560
11/1/2560</t>
  </si>
  <si>
    <t>จัดซื้อวัสดุสำนักงาน(ชั้นวางของ) กองคลัง</t>
  </si>
  <si>
    <t>จัดซื้อวัสดุงานบ้านงานครัวกองการศึกษา</t>
  </si>
  <si>
    <t>33/2560
19/1/2560</t>
  </si>
  <si>
    <t>32/2560
1/1/2560</t>
  </si>
  <si>
    <t>ร้าน ปิยะพันธ์</t>
  </si>
  <si>
    <t>จัดซื้อน้ำดื่มสำนักงาน   เดือน ม.ค.60</t>
  </si>
  <si>
    <t>จัดซื้อน้ำมันเชื้อเพลิงประจำเดือน ม.ค. 60</t>
  </si>
  <si>
    <t>(นางประทุม  หมื่นเงิน)</t>
  </si>
  <si>
    <t>ตำแหน่ง</t>
  </si>
  <si>
    <t>นักวิชาการจัดเก็บรายได้</t>
  </si>
  <si>
    <t>บริษัทแปซิฟิคอินเตอร์ แพลนเน็ต จำกัด</t>
  </si>
  <si>
    <t>วงเงินที่ทำสัญญา</t>
  </si>
  <si>
    <t>เลขที่สัญญา</t>
  </si>
  <si>
    <t>จ้างเหมาผู้ช่วยจัดเก็บรายได้</t>
  </si>
  <si>
    <t>นายวัชพงษ์  จินดา</t>
  </si>
  <si>
    <t xml:space="preserve">จ้างเหมาช่วยงานการคลัง </t>
  </si>
  <si>
    <t>จ้างเหมาแม่บ้านทำความสะอาดสำนักงาน</t>
  </si>
  <si>
    <t>จ้างเหมาผู้ช่วยงานสาธารณสุข</t>
  </si>
  <si>
    <t xml:space="preserve">จ้างเหมาตามโครงการรับ-ส่งผู้ป่วยเรื้อรัง ผู้ด้อยโอกาส </t>
  </si>
  <si>
    <t xml:space="preserve">จ้างเหมาซ่อมแซมรถยนต์ส่วนกลาง บย 3841    </t>
  </si>
  <si>
    <t>ร้าน ช.เจริญยนต์</t>
  </si>
  <si>
    <t>จ้างเหมาทำป้ายโครงการวันเด็ก</t>
  </si>
  <si>
    <t>จ้างเหมาเครื่องเสียงโครงการวันเด็ก</t>
  </si>
  <si>
    <t>นายฐิติพงษ์  เกษนาวา</t>
  </si>
  <si>
    <t xml:space="preserve">จ้างเหมาจัดสถานที่โครงการวันเด็ก </t>
  </si>
  <si>
    <t>จ้างเหมาจัดนิทรรศการโครงการวันเด็ก</t>
  </si>
  <si>
    <t>จ้างเหมาจัดทำป้ายโครงการทุ่งทานตะวัน ประจำปี 2560</t>
  </si>
  <si>
    <t>ร้านฟูจิ ป้าย</t>
  </si>
  <si>
    <t>จ้างเหมาเครื่องเสียงในพิธีเปิดทุ่งทานตะวัน ประจำปี 2560</t>
  </si>
  <si>
    <t>นายสุรพล  อินตา</t>
  </si>
  <si>
    <t>จ้างเหมาจัดสถานที่โครงการทุ่งทานตะวัน ประจำปี 2560</t>
  </si>
  <si>
    <t>ตดลงราคา</t>
  </si>
  <si>
    <t>นายสมชาย  ลิ้มพิสร</t>
  </si>
  <si>
    <t>จ้างเหมาซ่อมแซมเครื่องถ่ายเอกสาร กองช่าง</t>
  </si>
  <si>
    <t>หจก.ที.เค.ซัพพลาย</t>
  </si>
  <si>
    <t>จ้างเหมารถตู้โครงการศึกษาดูงาน</t>
  </si>
  <si>
    <t>บริษัท โดยพระคุณทัวร์</t>
  </si>
  <si>
    <t>สรุปผลการดำเนินการ จัดจ้าง  ในรอบเดือน  มกราคม พ.ศ. 2560</t>
  </si>
  <si>
    <t>จ้างเหมาจัดทำป้ายโครงการศึกษาดูงาน</t>
  </si>
  <si>
    <t>ร้านปริ้นคัลเลอร์ ดีไซน์</t>
  </si>
  <si>
    <t>จ้างเหมาอาหารโครงการศึกษาดูงาน</t>
  </si>
  <si>
    <t>นางทิพวรรณ  ท้าวคำหล่อ</t>
  </si>
  <si>
    <t>จ้างเหมาทำความสะอาดโครงการวันเด็ก</t>
  </si>
  <si>
    <t>จ้างเหมาถ่ายน้ำมันเครื่องและซ่อมบำรุง รถยนต์ส่วนกลาง บย 7186</t>
  </si>
  <si>
    <t>บริษัท มิตซูพันล้าน จำกัด</t>
  </si>
  <si>
    <t>จ้างเหมาแม่บ้านทำความสะอาด ศูนย์พัฒนาเด็กเล็กบ้านแม่เงิน</t>
  </si>
  <si>
    <t>นางสาวกุสุมา  ม่วงพู</t>
  </si>
  <si>
    <t>จ้างเหมาแม่บ้านทำความสะอาด ศูนย์พัฒนาเด็กเล็กบ้านปงของ</t>
  </si>
  <si>
    <t>นางสาวสุภาพร  จันแปงเงิน</t>
  </si>
  <si>
    <t>จ้างเหมาทำอาหารกลางวันโครงการวันเด็กแห่งชาติ</t>
  </si>
  <si>
    <t>34/2560
30/12/2559</t>
  </si>
  <si>
    <t>35/2560
30/12/2559</t>
  </si>
  <si>
    <t>36/2560
30/12/2559</t>
  </si>
  <si>
    <t>จ้างเหมาผู้ช่วยงานป้องกันและสาธารณภัยและดูแลขับรถเอนกประสงค์</t>
  </si>
  <si>
    <t>37/2560
30/12/2559</t>
  </si>
  <si>
    <t>38/2560
30/12/2559</t>
  </si>
  <si>
    <t>39/2560
30/12/2559</t>
  </si>
  <si>
    <t>40/2560
5/1/2560</t>
  </si>
  <si>
    <t>41/2560
11/1/2560</t>
  </si>
  <si>
    <t>42/2560
10/1/2560</t>
  </si>
  <si>
    <t>43/2560
10/1/2560</t>
  </si>
  <si>
    <t>44/2560
10/1/2560</t>
  </si>
  <si>
    <t>45/2560
19/12/2559</t>
  </si>
  <si>
    <t>46/2560
28/12/2559</t>
  </si>
  <si>
    <t>47/2560
19/12/2559</t>
  </si>
  <si>
    <t>48/2560
17/1/2560</t>
  </si>
  <si>
    <t>49/2560
20/1/2560</t>
  </si>
  <si>
    <t>50/2560
20/1/2560</t>
  </si>
  <si>
    <t>51/2560
23/1/2560</t>
  </si>
  <si>
    <t>52/2560
10/1/2560</t>
  </si>
  <si>
    <t>53/2560
23/1/2560</t>
  </si>
  <si>
    <t>54/2560
30/12/2559</t>
  </si>
  <si>
    <t>55/2560
30/12/2559</t>
  </si>
  <si>
    <t>56/2560
10/1/2560</t>
  </si>
  <si>
    <t>2/2560
3/10/2559</t>
  </si>
  <si>
    <t>ค่าเช่าเครื่องถ่ายเอกสาร สำนักปลัด  เดือน ก.พ.60</t>
  </si>
  <si>
    <t>ค่าเช่าเครื่องถ่ายเอกสาร  กองคลัง เดือน ก.พ.60</t>
  </si>
  <si>
    <t>นางบัวจีน  ใจทนง</t>
  </si>
  <si>
    <t>นางสาวศิริรัตน์  
สุพรัชม</t>
  </si>
  <si>
    <t>นายศักดิ์ระพี  
จันแปงเงิน</t>
  </si>
  <si>
    <t>นางนฤมล  กาบคำ</t>
  </si>
  <si>
    <t>ร้านแม่จันเจริญป้ายโฆษณา</t>
  </si>
  <si>
    <t xml:space="preserve">นางสาวจุฬาลักษณ์  
นันทะเสน             </t>
  </si>
  <si>
    <t>นายภานุวัฒน์  
คงคล้าย</t>
  </si>
  <si>
    <t>นายณัฐพงษ์  
ศรีนาวงษ์</t>
  </si>
  <si>
    <t>นางทิพวรรณ  
ท้าวคำหล่อ</t>
  </si>
  <si>
    <t xml:space="preserve">ห้างหุ้นส่วนจำกัด 
ที เคซัพพลาย เชียงราย         </t>
  </si>
  <si>
    <t>8/2560
31/12/2559</t>
  </si>
  <si>
    <t>ได้นำข้อมูลเกี่ยวกับการจัดซื้อจัดจ้างตามแบบ สขร.1  (ประจำเดือน มกราคม 2560)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</si>
</sst>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9"/>
      <color theme="1"/>
      <name val="TH SarabunIT๙"/>
      <family val="2"/>
    </font>
    <font>
      <sz val="16"/>
      <color rgb="FFFF0000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/>
    <xf numFmtId="0" fontId="4" fillId="0" borderId="7" xfId="0" applyFont="1" applyBorder="1"/>
    <xf numFmtId="43" fontId="4" fillId="0" borderId="1" xfId="1" applyFont="1" applyBorder="1"/>
    <xf numFmtId="49" fontId="3" fillId="0" borderId="0" xfId="0" applyNumberFormat="1" applyFont="1"/>
    <xf numFmtId="49" fontId="4" fillId="0" borderId="6" xfId="0" applyNumberFormat="1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43" fontId="4" fillId="0" borderId="1" xfId="0" applyNumberFormat="1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Border="1" applyAlignment="1"/>
    <xf numFmtId="43" fontId="4" fillId="0" borderId="0" xfId="0" applyNumberFormat="1" applyFont="1" applyBorder="1" applyAlignment="1"/>
    <xf numFmtId="43" fontId="4" fillId="0" borderId="0" xfId="1" applyFont="1" applyBorder="1"/>
    <xf numFmtId="49" fontId="4" fillId="0" borderId="0" xfId="0" applyNumberFormat="1" applyFont="1" applyBorder="1"/>
    <xf numFmtId="0" fontId="4" fillId="0" borderId="0" xfId="0" applyFont="1" applyBorder="1"/>
    <xf numFmtId="0" fontId="0" fillId="0" borderId="1" xfId="0" applyFont="1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43" fontId="3" fillId="0" borderId="0" xfId="1" applyFont="1"/>
    <xf numFmtId="0" fontId="3" fillId="0" borderId="7" xfId="0" applyFont="1" applyBorder="1" applyAlignment="1">
      <alignment horizontal="center" vertical="top" wrapText="1"/>
    </xf>
    <xf numFmtId="49" fontId="4" fillId="0" borderId="1" xfId="0" applyNumberFormat="1" applyFont="1" applyBorder="1"/>
    <xf numFmtId="4" fontId="3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3" fontId="3" fillId="0" borderId="2" xfId="1" applyFont="1" applyBorder="1" applyAlignment="1">
      <alignment horizontal="center" vertical="top" wrapText="1"/>
    </xf>
    <xf numFmtId="43" fontId="3" fillId="0" borderId="3" xfId="1" applyFont="1" applyBorder="1" applyAlignment="1">
      <alignment horizontal="center" vertical="top" wrapText="1"/>
    </xf>
    <xf numFmtId="43" fontId="3" fillId="0" borderId="4" xfId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D6" sqref="D6"/>
    </sheetView>
  </sheetViews>
  <sheetFormatPr defaultRowHeight="14.25"/>
  <cols>
    <col min="1" max="1" width="5.75" style="3" customWidth="1"/>
    <col min="2" max="2" width="27.25" style="3" customWidth="1"/>
    <col min="3" max="3" width="11.25" style="3" customWidth="1"/>
    <col min="4" max="4" width="16.875" style="3" customWidth="1"/>
    <col min="5" max="5" width="16.5" style="3" customWidth="1"/>
    <col min="6" max="6" width="15.5" style="3" customWidth="1"/>
    <col min="7" max="7" width="18.875" style="3" customWidth="1"/>
    <col min="8" max="8" width="17.875" style="3" customWidth="1"/>
    <col min="9" max="16384" width="9" style="3"/>
  </cols>
  <sheetData>
    <row r="1" spans="1:8" s="4" customFormat="1" ht="24">
      <c r="A1" s="45" t="s">
        <v>18</v>
      </c>
      <c r="B1" s="45"/>
      <c r="C1" s="45"/>
      <c r="D1" s="45"/>
      <c r="E1" s="45"/>
      <c r="F1" s="45"/>
      <c r="G1" s="45"/>
      <c r="H1" s="45"/>
    </row>
    <row r="2" spans="1:8" s="4" customFormat="1" ht="24">
      <c r="A2" s="46" t="s">
        <v>19</v>
      </c>
      <c r="B2" s="46"/>
      <c r="C2" s="46"/>
      <c r="D2" s="46"/>
      <c r="E2" s="46"/>
      <c r="F2" s="46"/>
      <c r="G2" s="46"/>
      <c r="H2" s="46"/>
    </row>
    <row r="3" spans="1:8" s="4" customFormat="1" ht="24">
      <c r="A3" s="38"/>
      <c r="B3" s="38"/>
      <c r="C3" s="38"/>
      <c r="D3" s="38"/>
      <c r="E3" s="38"/>
      <c r="F3" s="38"/>
      <c r="G3" s="38"/>
      <c r="H3" s="38"/>
    </row>
    <row r="4" spans="1:8" ht="60.7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20</v>
      </c>
      <c r="H4" s="15" t="s">
        <v>6</v>
      </c>
    </row>
    <row r="5" spans="1:8" ht="20.25">
      <c r="A5" s="15">
        <v>1</v>
      </c>
      <c r="B5" s="18" t="s">
        <v>7</v>
      </c>
      <c r="C5" s="15">
        <v>10</v>
      </c>
      <c r="D5" s="17">
        <f>'สรุปจัดฃื้อตกลง ม.ค.60'!C16</f>
        <v>178626</v>
      </c>
      <c r="E5" s="17">
        <v>0</v>
      </c>
      <c r="F5" s="17">
        <f>'สรุปจัดฃื้อตกลง ม.ค.60'!F16</f>
        <v>178626</v>
      </c>
      <c r="G5" s="17">
        <v>0</v>
      </c>
      <c r="H5" s="15"/>
    </row>
    <row r="6" spans="1:8" ht="20.25">
      <c r="A6" s="15">
        <v>2</v>
      </c>
      <c r="B6" s="18" t="s">
        <v>8</v>
      </c>
      <c r="C6" s="15">
        <v>24</v>
      </c>
      <c r="D6" s="17">
        <f>'สรุปผลจัดจ้าง ม.ค.60'!C32</f>
        <v>160706.04</v>
      </c>
      <c r="E6" s="17">
        <v>0</v>
      </c>
      <c r="F6" s="17">
        <f>'สรุปผลจัดจ้าง ม.ค.60'!F32</f>
        <v>160706.04</v>
      </c>
      <c r="G6" s="17">
        <v>0</v>
      </c>
      <c r="H6" s="15"/>
    </row>
    <row r="7" spans="1:8" ht="20.25">
      <c r="A7" s="15">
        <v>3</v>
      </c>
      <c r="B7" s="18" t="s">
        <v>9</v>
      </c>
      <c r="C7" s="15" t="s">
        <v>10</v>
      </c>
      <c r="D7" s="17">
        <v>0</v>
      </c>
      <c r="E7" s="17">
        <v>0</v>
      </c>
      <c r="F7" s="17">
        <f t="shared" ref="F6:F13" si="0">SUM(E7)</f>
        <v>0</v>
      </c>
      <c r="G7" s="17">
        <v>0</v>
      </c>
      <c r="H7" s="15"/>
    </row>
    <row r="8" spans="1:8" ht="20.25">
      <c r="A8" s="15">
        <v>4</v>
      </c>
      <c r="B8" s="18" t="s">
        <v>11</v>
      </c>
      <c r="C8" s="15" t="s">
        <v>10</v>
      </c>
      <c r="D8" s="17">
        <v>0</v>
      </c>
      <c r="E8" s="17">
        <v>0</v>
      </c>
      <c r="F8" s="17">
        <f t="shared" si="0"/>
        <v>0</v>
      </c>
      <c r="G8" s="17">
        <v>0</v>
      </c>
      <c r="H8" s="15"/>
    </row>
    <row r="9" spans="1:8" ht="20.25">
      <c r="A9" s="15">
        <v>5</v>
      </c>
      <c r="B9" s="18" t="s">
        <v>12</v>
      </c>
      <c r="C9" s="15" t="s">
        <v>10</v>
      </c>
      <c r="D9" s="17">
        <v>0</v>
      </c>
      <c r="E9" s="17">
        <v>0</v>
      </c>
      <c r="F9" s="17">
        <f t="shared" si="0"/>
        <v>0</v>
      </c>
      <c r="G9" s="17">
        <v>0</v>
      </c>
      <c r="H9" s="15"/>
    </row>
    <row r="10" spans="1:8" ht="20.25">
      <c r="A10" s="15">
        <v>6</v>
      </c>
      <c r="B10" s="18" t="s">
        <v>13</v>
      </c>
      <c r="C10" s="15">
        <v>1</v>
      </c>
      <c r="D10" s="17">
        <f>'สรุปจัดฃื้อ วิธีพิเศษ ม.ค.60'!C8</f>
        <v>124561.72</v>
      </c>
      <c r="E10" s="17">
        <v>0</v>
      </c>
      <c r="F10" s="17">
        <f>'สรุปจัดฃื้อ วิธีพิเศษ ม.ค.60'!F8</f>
        <v>124561.72</v>
      </c>
      <c r="G10" s="17">
        <v>0</v>
      </c>
      <c r="H10" s="15"/>
    </row>
    <row r="11" spans="1:8" ht="20.25">
      <c r="A11" s="15">
        <v>7</v>
      </c>
      <c r="B11" s="18" t="s">
        <v>14</v>
      </c>
      <c r="C11" s="15" t="s">
        <v>10</v>
      </c>
      <c r="D11" s="17">
        <v>0</v>
      </c>
      <c r="E11" s="17">
        <v>0</v>
      </c>
      <c r="F11" s="17">
        <f t="shared" si="0"/>
        <v>0</v>
      </c>
      <c r="G11" s="17">
        <v>0</v>
      </c>
      <c r="H11" s="15"/>
    </row>
    <row r="12" spans="1:8" ht="20.25">
      <c r="A12" s="15">
        <v>8</v>
      </c>
      <c r="B12" s="18" t="s">
        <v>15</v>
      </c>
      <c r="C12" s="15" t="s">
        <v>10</v>
      </c>
      <c r="D12" s="17">
        <v>0</v>
      </c>
      <c r="E12" s="17">
        <v>0</v>
      </c>
      <c r="F12" s="17">
        <f t="shared" si="0"/>
        <v>0</v>
      </c>
      <c r="G12" s="17">
        <v>0</v>
      </c>
      <c r="H12" s="15"/>
    </row>
    <row r="13" spans="1:8" ht="20.25">
      <c r="A13" s="15">
        <v>9</v>
      </c>
      <c r="B13" s="18" t="s">
        <v>16</v>
      </c>
      <c r="C13" s="15" t="s">
        <v>10</v>
      </c>
      <c r="D13" s="17">
        <v>0</v>
      </c>
      <c r="E13" s="17">
        <v>0</v>
      </c>
      <c r="F13" s="17">
        <f t="shared" si="0"/>
        <v>0</v>
      </c>
      <c r="G13" s="17">
        <v>0</v>
      </c>
      <c r="H13" s="15"/>
    </row>
    <row r="14" spans="1:8" s="4" customFormat="1" ht="20.25">
      <c r="A14" s="59"/>
      <c r="B14" s="59" t="s">
        <v>17</v>
      </c>
      <c r="C14" s="59">
        <f>SUM(C5:C13)</f>
        <v>35</v>
      </c>
      <c r="D14" s="58">
        <f t="shared" ref="D14:G14" si="1">SUM(D5:D13)</f>
        <v>463893.76000000001</v>
      </c>
      <c r="E14" s="58">
        <f t="shared" si="1"/>
        <v>0</v>
      </c>
      <c r="F14" s="58">
        <f t="shared" si="1"/>
        <v>463893.76000000001</v>
      </c>
      <c r="G14" s="58">
        <f t="shared" si="1"/>
        <v>0</v>
      </c>
      <c r="H14" s="59"/>
    </row>
    <row r="16" spans="1:8" ht="20.25">
      <c r="A16" s="5" t="s">
        <v>155</v>
      </c>
    </row>
    <row r="17" spans="1:8" ht="20.25">
      <c r="A17" s="5"/>
    </row>
    <row r="18" spans="1:8" ht="20.25">
      <c r="A18" s="37"/>
      <c r="B18" s="5" t="s">
        <v>21</v>
      </c>
    </row>
    <row r="20" spans="1:8" ht="20.25">
      <c r="A20" s="37"/>
      <c r="B20" s="5" t="s">
        <v>22</v>
      </c>
    </row>
    <row r="23" spans="1:8" ht="20.25">
      <c r="F23" s="31" t="s">
        <v>25</v>
      </c>
      <c r="G23" s="5"/>
      <c r="H23" s="5" t="s">
        <v>26</v>
      </c>
    </row>
    <row r="24" spans="1:8" ht="20.25">
      <c r="G24" s="21" t="s">
        <v>23</v>
      </c>
    </row>
    <row r="25" spans="1:8" ht="20.25">
      <c r="G25" s="21" t="s">
        <v>24</v>
      </c>
    </row>
  </sheetData>
  <mergeCells count="2">
    <mergeCell ref="A1:H1"/>
    <mergeCell ref="A2:H2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opLeftCell="A13" workbookViewId="0">
      <selection activeCell="C19" sqref="C19"/>
    </sheetView>
  </sheetViews>
  <sheetFormatPr defaultRowHeight="20.25"/>
  <cols>
    <col min="1" max="1" width="5.5" style="5" customWidth="1"/>
    <col min="2" max="2" width="19.625" style="5" customWidth="1"/>
    <col min="3" max="3" width="13.875" style="5" customWidth="1"/>
    <col min="4" max="4" width="10.25" style="5" customWidth="1"/>
    <col min="5" max="5" width="16.875" style="5" customWidth="1"/>
    <col min="6" max="6" width="15" style="5" customWidth="1"/>
    <col min="7" max="7" width="15.875" style="13" customWidth="1"/>
    <col min="8" max="16384" width="9" style="5"/>
  </cols>
  <sheetData>
    <row r="1" spans="1:11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 t="s">
        <v>55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6" t="s">
        <v>56</v>
      </c>
      <c r="B4" s="49" t="s">
        <v>30</v>
      </c>
      <c r="C4" s="49" t="s">
        <v>31</v>
      </c>
      <c r="D4" s="49" t="s">
        <v>32</v>
      </c>
      <c r="E4" s="49" t="s">
        <v>33</v>
      </c>
      <c r="F4" s="22" t="s">
        <v>34</v>
      </c>
      <c r="G4" s="23" t="s">
        <v>36</v>
      </c>
      <c r="H4" s="49" t="s">
        <v>38</v>
      </c>
      <c r="I4" s="49" t="s">
        <v>39</v>
      </c>
      <c r="J4" s="49" t="s">
        <v>40</v>
      </c>
      <c r="K4" s="49" t="s">
        <v>6</v>
      </c>
    </row>
    <row r="5" spans="1:11">
      <c r="A5" s="7" t="s">
        <v>29</v>
      </c>
      <c r="B5" s="50"/>
      <c r="C5" s="50"/>
      <c r="D5" s="50"/>
      <c r="E5" s="50"/>
      <c r="F5" s="7" t="s">
        <v>35</v>
      </c>
      <c r="G5" s="24" t="s">
        <v>37</v>
      </c>
      <c r="H5" s="50"/>
      <c r="I5" s="50"/>
      <c r="J5" s="50"/>
      <c r="K5" s="50"/>
    </row>
    <row r="6" spans="1:11" ht="62.25" customHeight="1">
      <c r="A6" s="15">
        <v>1</v>
      </c>
      <c r="B6" s="16" t="s">
        <v>73</v>
      </c>
      <c r="C6" s="17">
        <v>17810</v>
      </c>
      <c r="D6" s="15" t="s">
        <v>41</v>
      </c>
      <c r="E6" s="16" t="s">
        <v>42</v>
      </c>
      <c r="F6" s="17">
        <v>17810</v>
      </c>
      <c r="G6" s="19" t="s">
        <v>57</v>
      </c>
      <c r="H6" s="17">
        <f>C6-F6</f>
        <v>0</v>
      </c>
      <c r="I6" s="17">
        <f>H6*100/C6</f>
        <v>0</v>
      </c>
      <c r="J6" s="15" t="s">
        <v>31</v>
      </c>
      <c r="K6" s="15"/>
    </row>
    <row r="7" spans="1:11" ht="48.75" customHeight="1">
      <c r="A7" s="15">
        <v>2</v>
      </c>
      <c r="B7" s="16" t="s">
        <v>72</v>
      </c>
      <c r="C7" s="17">
        <v>896</v>
      </c>
      <c r="D7" s="15" t="s">
        <v>41</v>
      </c>
      <c r="E7" s="16" t="s">
        <v>43</v>
      </c>
      <c r="F7" s="17">
        <v>896</v>
      </c>
      <c r="G7" s="19" t="s">
        <v>58</v>
      </c>
      <c r="H7" s="17">
        <f t="shared" ref="H7:H15" si="0">C7-F7</f>
        <v>0</v>
      </c>
      <c r="I7" s="17">
        <f t="shared" ref="I7:I15" si="1">H7*100/C7</f>
        <v>0</v>
      </c>
      <c r="J7" s="15" t="s">
        <v>31</v>
      </c>
      <c r="K7" s="15"/>
    </row>
    <row r="8" spans="1:11" ht="52.5" customHeight="1">
      <c r="A8" s="15">
        <v>3</v>
      </c>
      <c r="B8" s="16" t="s">
        <v>60</v>
      </c>
      <c r="C8" s="17">
        <v>5720</v>
      </c>
      <c r="D8" s="15" t="s">
        <v>41</v>
      </c>
      <c r="E8" s="16" t="s">
        <v>44</v>
      </c>
      <c r="F8" s="17">
        <v>5720</v>
      </c>
      <c r="G8" s="19" t="s">
        <v>59</v>
      </c>
      <c r="H8" s="17">
        <f t="shared" si="0"/>
        <v>0</v>
      </c>
      <c r="I8" s="17">
        <f t="shared" si="1"/>
        <v>0</v>
      </c>
      <c r="J8" s="15" t="s">
        <v>31</v>
      </c>
      <c r="K8" s="20"/>
    </row>
    <row r="9" spans="1:11" ht="56.25" customHeight="1">
      <c r="A9" s="15">
        <v>4</v>
      </c>
      <c r="B9" s="16" t="s">
        <v>45</v>
      </c>
      <c r="C9" s="17">
        <v>15000</v>
      </c>
      <c r="D9" s="15" t="s">
        <v>41</v>
      </c>
      <c r="E9" s="16" t="s">
        <v>46</v>
      </c>
      <c r="F9" s="17">
        <v>15000</v>
      </c>
      <c r="G9" s="19" t="s">
        <v>61</v>
      </c>
      <c r="H9" s="17">
        <f t="shared" si="0"/>
        <v>0</v>
      </c>
      <c r="I9" s="17">
        <f t="shared" si="1"/>
        <v>0</v>
      </c>
      <c r="J9" s="15" t="s">
        <v>31</v>
      </c>
      <c r="K9" s="20"/>
    </row>
    <row r="10" spans="1:11" ht="40.5">
      <c r="A10" s="15">
        <v>5</v>
      </c>
      <c r="B10" s="16" t="s">
        <v>63</v>
      </c>
      <c r="C10" s="17">
        <v>15000</v>
      </c>
      <c r="D10" s="15" t="s">
        <v>41</v>
      </c>
      <c r="E10" s="16" t="s">
        <v>47</v>
      </c>
      <c r="F10" s="17">
        <v>15000</v>
      </c>
      <c r="G10" s="19" t="s">
        <v>62</v>
      </c>
      <c r="H10" s="17">
        <f t="shared" si="0"/>
        <v>0</v>
      </c>
      <c r="I10" s="17">
        <f t="shared" si="1"/>
        <v>0</v>
      </c>
      <c r="J10" s="15" t="s">
        <v>31</v>
      </c>
      <c r="K10" s="20"/>
    </row>
    <row r="11" spans="1:11" ht="40.5">
      <c r="A11" s="15">
        <v>6</v>
      </c>
      <c r="B11" s="16" t="s">
        <v>48</v>
      </c>
      <c r="C11" s="17">
        <v>1500</v>
      </c>
      <c r="D11" s="15" t="s">
        <v>41</v>
      </c>
      <c r="E11" s="16" t="s">
        <v>44</v>
      </c>
      <c r="F11" s="17">
        <v>1500</v>
      </c>
      <c r="G11" s="19" t="s">
        <v>64</v>
      </c>
      <c r="H11" s="17">
        <f t="shared" si="0"/>
        <v>0</v>
      </c>
      <c r="I11" s="17">
        <f t="shared" si="1"/>
        <v>0</v>
      </c>
      <c r="J11" s="15" t="s">
        <v>31</v>
      </c>
      <c r="K11" s="15"/>
    </row>
    <row r="12" spans="1:11" ht="40.5">
      <c r="A12" s="15">
        <v>7</v>
      </c>
      <c r="B12" s="16" t="s">
        <v>65</v>
      </c>
      <c r="C12" s="17">
        <v>4000</v>
      </c>
      <c r="D12" s="15" t="s">
        <v>41</v>
      </c>
      <c r="E12" s="16" t="s">
        <v>47</v>
      </c>
      <c r="F12" s="17">
        <v>4000</v>
      </c>
      <c r="G12" s="19" t="s">
        <v>66</v>
      </c>
      <c r="H12" s="17">
        <f t="shared" si="0"/>
        <v>0</v>
      </c>
      <c r="I12" s="17">
        <f t="shared" si="1"/>
        <v>0</v>
      </c>
      <c r="J12" s="15" t="s">
        <v>31</v>
      </c>
      <c r="K12" s="20"/>
    </row>
    <row r="13" spans="1:11" ht="59.25" customHeight="1">
      <c r="A13" s="15">
        <v>8</v>
      </c>
      <c r="B13" s="16" t="s">
        <v>67</v>
      </c>
      <c r="C13" s="17">
        <v>1800</v>
      </c>
      <c r="D13" s="15" t="s">
        <v>41</v>
      </c>
      <c r="E13" s="16" t="s">
        <v>49</v>
      </c>
      <c r="F13" s="17">
        <v>1800</v>
      </c>
      <c r="G13" s="19" t="s">
        <v>70</v>
      </c>
      <c r="H13" s="17">
        <f t="shared" si="0"/>
        <v>0</v>
      </c>
      <c r="I13" s="17">
        <f t="shared" si="1"/>
        <v>0</v>
      </c>
      <c r="J13" s="15" t="s">
        <v>31</v>
      </c>
      <c r="K13" s="20"/>
    </row>
    <row r="14" spans="1:11" ht="40.5">
      <c r="A14" s="15">
        <v>9</v>
      </c>
      <c r="B14" s="16" t="s">
        <v>68</v>
      </c>
      <c r="C14" s="17">
        <v>19900</v>
      </c>
      <c r="D14" s="15" t="s">
        <v>41</v>
      </c>
      <c r="E14" s="16" t="s">
        <v>71</v>
      </c>
      <c r="F14" s="17">
        <v>19900</v>
      </c>
      <c r="G14" s="19" t="s">
        <v>69</v>
      </c>
      <c r="H14" s="17">
        <f t="shared" si="0"/>
        <v>0</v>
      </c>
      <c r="I14" s="17">
        <f t="shared" si="1"/>
        <v>0</v>
      </c>
      <c r="J14" s="15" t="s">
        <v>31</v>
      </c>
      <c r="K14" s="15"/>
    </row>
    <row r="15" spans="1:11" ht="60.75">
      <c r="A15" s="15">
        <v>10</v>
      </c>
      <c r="B15" s="16" t="s">
        <v>50</v>
      </c>
      <c r="C15" s="17">
        <v>97000</v>
      </c>
      <c r="D15" s="15" t="s">
        <v>41</v>
      </c>
      <c r="E15" s="16" t="s">
        <v>77</v>
      </c>
      <c r="F15" s="17">
        <v>97000</v>
      </c>
      <c r="G15" s="19" t="s">
        <v>154</v>
      </c>
      <c r="H15" s="17">
        <f t="shared" si="0"/>
        <v>0</v>
      </c>
      <c r="I15" s="17">
        <f t="shared" si="1"/>
        <v>0</v>
      </c>
      <c r="J15" s="15" t="s">
        <v>31</v>
      </c>
      <c r="K15" s="15"/>
    </row>
    <row r="16" spans="1:11" s="1" customFormat="1">
      <c r="A16" s="26" t="s">
        <v>17</v>
      </c>
      <c r="B16" s="27"/>
      <c r="C16" s="29">
        <f>SUM(C6:C15)</f>
        <v>178626</v>
      </c>
      <c r="D16" s="27"/>
      <c r="E16" s="28"/>
      <c r="F16" s="12">
        <f>SUM(F6:F15)</f>
        <v>178626</v>
      </c>
      <c r="G16" s="14"/>
      <c r="H16" s="58">
        <f t="shared" ref="H16" si="2">C16-F16</f>
        <v>0</v>
      </c>
      <c r="I16" s="58">
        <f t="shared" ref="I16" si="3">H16*100/C16</f>
        <v>0</v>
      </c>
      <c r="J16" s="10"/>
      <c r="K16" s="11"/>
    </row>
    <row r="17" spans="1:11" s="1" customFormat="1">
      <c r="A17" s="32"/>
      <c r="B17" s="32"/>
      <c r="C17" s="33"/>
      <c r="D17" s="32"/>
      <c r="E17" s="32"/>
      <c r="F17" s="34"/>
      <c r="G17" s="35"/>
      <c r="H17" s="36"/>
      <c r="I17" s="36"/>
      <c r="J17" s="36"/>
      <c r="K17" s="36"/>
    </row>
    <row r="19" spans="1:11">
      <c r="F19" s="31" t="s">
        <v>25</v>
      </c>
      <c r="G19" s="30"/>
      <c r="I19" s="30" t="s">
        <v>26</v>
      </c>
      <c r="J19" s="30"/>
    </row>
    <row r="20" spans="1:11">
      <c r="F20" s="31"/>
      <c r="G20" s="48" t="s">
        <v>74</v>
      </c>
      <c r="H20" s="48"/>
    </row>
    <row r="21" spans="1:11">
      <c r="F21" s="31" t="s">
        <v>75</v>
      </c>
      <c r="G21" s="48" t="s">
        <v>76</v>
      </c>
      <c r="H21" s="48"/>
    </row>
  </sheetData>
  <mergeCells count="12">
    <mergeCell ref="A1:K1"/>
    <mergeCell ref="A2:K2"/>
    <mergeCell ref="G20:H20"/>
    <mergeCell ref="G21:H21"/>
    <mergeCell ref="J4:J5"/>
    <mergeCell ref="K4:K5"/>
    <mergeCell ref="B4:B5"/>
    <mergeCell ref="C4:C5"/>
    <mergeCell ref="D4:D5"/>
    <mergeCell ref="E4:E5"/>
    <mergeCell ref="H4:H5"/>
    <mergeCell ref="I4:I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topLeftCell="A28" workbookViewId="0">
      <selection activeCell="F30" sqref="F30:J31"/>
    </sheetView>
  </sheetViews>
  <sheetFormatPr defaultRowHeight="20.25"/>
  <cols>
    <col min="1" max="1" width="5.25" style="5" customWidth="1"/>
    <col min="2" max="2" width="20.125" style="5" customWidth="1"/>
    <col min="3" max="3" width="15.25" style="40" customWidth="1"/>
    <col min="4" max="4" width="11" style="5" customWidth="1"/>
    <col min="5" max="5" width="16.375" style="5" customWidth="1"/>
    <col min="6" max="6" width="15.75" style="40" bestFit="1" customWidth="1"/>
    <col min="7" max="7" width="12.875" style="13" customWidth="1"/>
    <col min="8" max="8" width="9" style="5"/>
    <col min="9" max="9" width="7.875" style="5" customWidth="1"/>
    <col min="10" max="16384" width="9" style="5"/>
  </cols>
  <sheetData>
    <row r="1" spans="1:11" s="1" customFormat="1">
      <c r="A1" s="47" t="s">
        <v>104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" customFormat="1">
      <c r="A2" s="47" t="s">
        <v>55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21"/>
    </row>
    <row r="4" spans="1:11">
      <c r="A4" s="6" t="s">
        <v>56</v>
      </c>
      <c r="B4" s="49" t="s">
        <v>30</v>
      </c>
      <c r="C4" s="52" t="s">
        <v>31</v>
      </c>
      <c r="D4" s="49" t="s">
        <v>32</v>
      </c>
      <c r="E4" s="49" t="s">
        <v>33</v>
      </c>
      <c r="F4" s="52" t="s">
        <v>78</v>
      </c>
      <c r="G4" s="55" t="s">
        <v>79</v>
      </c>
      <c r="H4" s="49" t="s">
        <v>38</v>
      </c>
      <c r="I4" s="49" t="s">
        <v>39</v>
      </c>
      <c r="J4" s="49" t="s">
        <v>40</v>
      </c>
      <c r="K4" s="49" t="s">
        <v>6</v>
      </c>
    </row>
    <row r="5" spans="1:11">
      <c r="A5" s="7" t="s">
        <v>29</v>
      </c>
      <c r="B5" s="50"/>
      <c r="C5" s="53"/>
      <c r="D5" s="50"/>
      <c r="E5" s="50"/>
      <c r="F5" s="53"/>
      <c r="G5" s="56"/>
      <c r="H5" s="50"/>
      <c r="I5" s="50"/>
      <c r="J5" s="50"/>
      <c r="K5" s="50"/>
    </row>
    <row r="6" spans="1:11">
      <c r="A6" s="8"/>
      <c r="B6" s="51"/>
      <c r="C6" s="54"/>
      <c r="D6" s="51"/>
      <c r="E6" s="51"/>
      <c r="F6" s="54"/>
      <c r="G6" s="57"/>
      <c r="H6" s="51"/>
      <c r="I6" s="51"/>
      <c r="J6" s="51"/>
      <c r="K6" s="51"/>
    </row>
    <row r="7" spans="1:11" ht="39.75" customHeight="1">
      <c r="A7" s="15">
        <v>1</v>
      </c>
      <c r="B7" s="18" t="s">
        <v>80</v>
      </c>
      <c r="C7" s="17">
        <v>6600</v>
      </c>
      <c r="D7" s="15" t="s">
        <v>41</v>
      </c>
      <c r="E7" s="18" t="s">
        <v>81</v>
      </c>
      <c r="F7" s="17">
        <v>6600</v>
      </c>
      <c r="G7" s="19" t="s">
        <v>117</v>
      </c>
      <c r="H7" s="17">
        <f>C7-F7</f>
        <v>0</v>
      </c>
      <c r="I7" s="17">
        <f>H7*100/C7</f>
        <v>0</v>
      </c>
      <c r="J7" s="15" t="s">
        <v>31</v>
      </c>
      <c r="K7" s="20"/>
    </row>
    <row r="8" spans="1:11" ht="40.5">
      <c r="A8" s="15">
        <v>2</v>
      </c>
      <c r="B8" s="18" t="s">
        <v>82</v>
      </c>
      <c r="C8" s="17">
        <v>6600</v>
      </c>
      <c r="D8" s="15" t="s">
        <v>41</v>
      </c>
      <c r="E8" s="18" t="s">
        <v>145</v>
      </c>
      <c r="F8" s="17">
        <v>6600</v>
      </c>
      <c r="G8" s="19" t="s">
        <v>118</v>
      </c>
      <c r="H8" s="17">
        <f t="shared" ref="H8:H31" si="0">C8-F8</f>
        <v>0</v>
      </c>
      <c r="I8" s="17">
        <f t="shared" ref="I8:I31" si="1">H8*100/C8</f>
        <v>0</v>
      </c>
      <c r="J8" s="15" t="s">
        <v>31</v>
      </c>
      <c r="K8" s="20"/>
    </row>
    <row r="9" spans="1:11" ht="60" customHeight="1">
      <c r="A9" s="15">
        <v>3</v>
      </c>
      <c r="B9" s="18" t="s">
        <v>83</v>
      </c>
      <c r="C9" s="17">
        <v>7200</v>
      </c>
      <c r="D9" s="15" t="s">
        <v>41</v>
      </c>
      <c r="E9" s="18" t="s">
        <v>144</v>
      </c>
      <c r="F9" s="17">
        <v>7200</v>
      </c>
      <c r="G9" s="19" t="s">
        <v>119</v>
      </c>
      <c r="H9" s="17">
        <f t="shared" si="0"/>
        <v>0</v>
      </c>
      <c r="I9" s="17">
        <f t="shared" si="1"/>
        <v>0</v>
      </c>
      <c r="J9" s="15" t="s">
        <v>31</v>
      </c>
      <c r="K9" s="20"/>
    </row>
    <row r="10" spans="1:11" ht="60.75">
      <c r="A10" s="15">
        <v>4</v>
      </c>
      <c r="B10" s="18" t="s">
        <v>120</v>
      </c>
      <c r="C10" s="17">
        <v>7200</v>
      </c>
      <c r="D10" s="15" t="s">
        <v>41</v>
      </c>
      <c r="E10" s="18" t="s">
        <v>146</v>
      </c>
      <c r="F10" s="17">
        <v>7200</v>
      </c>
      <c r="G10" s="19" t="s">
        <v>121</v>
      </c>
      <c r="H10" s="17">
        <f t="shared" si="0"/>
        <v>0</v>
      </c>
      <c r="I10" s="17">
        <f t="shared" si="1"/>
        <v>0</v>
      </c>
      <c r="J10" s="15" t="s">
        <v>31</v>
      </c>
      <c r="K10" s="20"/>
    </row>
    <row r="11" spans="1:11" ht="40.5">
      <c r="A11" s="15">
        <v>5</v>
      </c>
      <c r="B11" s="18" t="s">
        <v>84</v>
      </c>
      <c r="C11" s="17">
        <v>6600</v>
      </c>
      <c r="D11" s="15" t="s">
        <v>41</v>
      </c>
      <c r="E11" s="18" t="s">
        <v>149</v>
      </c>
      <c r="F11" s="17">
        <v>6600</v>
      </c>
      <c r="G11" s="19" t="s">
        <v>122</v>
      </c>
      <c r="H11" s="17">
        <f t="shared" si="0"/>
        <v>0</v>
      </c>
      <c r="I11" s="17">
        <f t="shared" si="1"/>
        <v>0</v>
      </c>
      <c r="J11" s="15" t="s">
        <v>31</v>
      </c>
      <c r="K11" s="20"/>
    </row>
    <row r="12" spans="1:11" ht="60.75">
      <c r="A12" s="15">
        <v>6</v>
      </c>
      <c r="B12" s="18" t="s">
        <v>85</v>
      </c>
      <c r="C12" s="17">
        <v>4200</v>
      </c>
      <c r="D12" s="15" t="s">
        <v>41</v>
      </c>
      <c r="E12" s="18" t="s">
        <v>147</v>
      </c>
      <c r="F12" s="17">
        <v>4200</v>
      </c>
      <c r="G12" s="19" t="s">
        <v>123</v>
      </c>
      <c r="H12" s="17">
        <f t="shared" si="0"/>
        <v>0</v>
      </c>
      <c r="I12" s="17">
        <f t="shared" si="1"/>
        <v>0</v>
      </c>
      <c r="J12" s="15" t="s">
        <v>31</v>
      </c>
      <c r="K12" s="20"/>
    </row>
    <row r="13" spans="1:11" ht="40.5">
      <c r="A13" s="15">
        <v>7</v>
      </c>
      <c r="B13" s="18" t="s">
        <v>86</v>
      </c>
      <c r="C13" s="17">
        <v>5050</v>
      </c>
      <c r="D13" s="15" t="s">
        <v>41</v>
      </c>
      <c r="E13" s="18" t="s">
        <v>87</v>
      </c>
      <c r="F13" s="17">
        <v>5050</v>
      </c>
      <c r="G13" s="19" t="s">
        <v>124</v>
      </c>
      <c r="H13" s="17">
        <f t="shared" si="0"/>
        <v>0</v>
      </c>
      <c r="I13" s="17">
        <f t="shared" si="1"/>
        <v>0</v>
      </c>
      <c r="J13" s="15" t="s">
        <v>31</v>
      </c>
      <c r="K13" s="20"/>
    </row>
    <row r="14" spans="1:11" ht="39.75" customHeight="1">
      <c r="A14" s="15">
        <v>8</v>
      </c>
      <c r="B14" s="18" t="s">
        <v>88</v>
      </c>
      <c r="C14" s="17">
        <v>4000</v>
      </c>
      <c r="D14" s="15" t="s">
        <v>41</v>
      </c>
      <c r="E14" s="18" t="s">
        <v>148</v>
      </c>
      <c r="F14" s="17">
        <v>4000</v>
      </c>
      <c r="G14" s="19" t="s">
        <v>125</v>
      </c>
      <c r="H14" s="17">
        <f t="shared" si="0"/>
        <v>0</v>
      </c>
      <c r="I14" s="17">
        <f t="shared" si="1"/>
        <v>0</v>
      </c>
      <c r="J14" s="15" t="s">
        <v>31</v>
      </c>
      <c r="K14" s="20"/>
    </row>
    <row r="15" spans="1:11" ht="39.75" customHeight="1">
      <c r="A15" s="15">
        <v>9</v>
      </c>
      <c r="B15" s="18" t="s">
        <v>89</v>
      </c>
      <c r="C15" s="17">
        <v>3000</v>
      </c>
      <c r="D15" s="15" t="s">
        <v>41</v>
      </c>
      <c r="E15" s="18" t="s">
        <v>90</v>
      </c>
      <c r="F15" s="17">
        <v>3000</v>
      </c>
      <c r="G15" s="19" t="s">
        <v>126</v>
      </c>
      <c r="H15" s="17">
        <f t="shared" si="0"/>
        <v>0</v>
      </c>
      <c r="I15" s="17">
        <f t="shared" si="1"/>
        <v>0</v>
      </c>
      <c r="J15" s="15" t="s">
        <v>31</v>
      </c>
      <c r="K15" s="15"/>
    </row>
    <row r="16" spans="1:11" ht="39.75" customHeight="1">
      <c r="A16" s="15">
        <v>10</v>
      </c>
      <c r="B16" s="18" t="s">
        <v>91</v>
      </c>
      <c r="C16" s="17">
        <v>3000</v>
      </c>
      <c r="D16" s="15" t="s">
        <v>41</v>
      </c>
      <c r="E16" s="18" t="s">
        <v>150</v>
      </c>
      <c r="F16" s="17">
        <v>3000</v>
      </c>
      <c r="G16" s="19" t="s">
        <v>127</v>
      </c>
      <c r="H16" s="17">
        <f t="shared" si="0"/>
        <v>0</v>
      </c>
      <c r="I16" s="17">
        <f t="shared" si="1"/>
        <v>0</v>
      </c>
      <c r="J16" s="15" t="s">
        <v>31</v>
      </c>
      <c r="K16" s="15"/>
    </row>
    <row r="17" spans="1:11" ht="60" customHeight="1">
      <c r="A17" s="15">
        <v>11</v>
      </c>
      <c r="B17" s="18" t="s">
        <v>92</v>
      </c>
      <c r="C17" s="17">
        <v>3000</v>
      </c>
      <c r="D17" s="15" t="s">
        <v>41</v>
      </c>
      <c r="E17" s="18" t="s">
        <v>151</v>
      </c>
      <c r="F17" s="17">
        <v>3000</v>
      </c>
      <c r="G17" s="19" t="s">
        <v>128</v>
      </c>
      <c r="H17" s="17">
        <f t="shared" si="0"/>
        <v>0</v>
      </c>
      <c r="I17" s="17">
        <f t="shared" si="1"/>
        <v>0</v>
      </c>
      <c r="J17" s="15" t="s">
        <v>31</v>
      </c>
      <c r="K17" s="15"/>
    </row>
    <row r="18" spans="1:11" ht="100.5" customHeight="1">
      <c r="A18" s="15">
        <v>12</v>
      </c>
      <c r="B18" s="18" t="s">
        <v>93</v>
      </c>
      <c r="C18" s="17">
        <v>5600</v>
      </c>
      <c r="D18" s="15" t="s">
        <v>41</v>
      </c>
      <c r="E18" s="18" t="s">
        <v>94</v>
      </c>
      <c r="F18" s="17">
        <v>5600</v>
      </c>
      <c r="G18" s="19" t="s">
        <v>129</v>
      </c>
      <c r="H18" s="17">
        <f t="shared" si="0"/>
        <v>0</v>
      </c>
      <c r="I18" s="17">
        <f t="shared" si="1"/>
        <v>0</v>
      </c>
      <c r="J18" s="15" t="s">
        <v>31</v>
      </c>
      <c r="K18" s="15"/>
    </row>
    <row r="19" spans="1:11" ht="100.5" customHeight="1">
      <c r="A19" s="15">
        <v>13</v>
      </c>
      <c r="B19" s="18" t="s">
        <v>95</v>
      </c>
      <c r="C19" s="17">
        <v>4000</v>
      </c>
      <c r="D19" s="15" t="s">
        <v>41</v>
      </c>
      <c r="E19" s="18" t="s">
        <v>96</v>
      </c>
      <c r="F19" s="17">
        <v>4000</v>
      </c>
      <c r="G19" s="19" t="s">
        <v>130</v>
      </c>
      <c r="H19" s="17">
        <f t="shared" si="0"/>
        <v>0</v>
      </c>
      <c r="I19" s="17">
        <f t="shared" si="1"/>
        <v>0</v>
      </c>
      <c r="J19" s="15" t="s">
        <v>31</v>
      </c>
      <c r="K19" s="15"/>
    </row>
    <row r="20" spans="1:11" ht="100.5" customHeight="1">
      <c r="A20" s="15">
        <v>14</v>
      </c>
      <c r="B20" s="18" t="s">
        <v>97</v>
      </c>
      <c r="C20" s="17">
        <v>15000</v>
      </c>
      <c r="D20" s="15" t="s">
        <v>98</v>
      </c>
      <c r="E20" s="18" t="s">
        <v>99</v>
      </c>
      <c r="F20" s="17">
        <v>15000</v>
      </c>
      <c r="G20" s="19" t="s">
        <v>131</v>
      </c>
      <c r="H20" s="17">
        <f t="shared" si="0"/>
        <v>0</v>
      </c>
      <c r="I20" s="17">
        <f t="shared" si="1"/>
        <v>0</v>
      </c>
      <c r="J20" s="15" t="s">
        <v>31</v>
      </c>
      <c r="K20" s="15"/>
    </row>
    <row r="21" spans="1:11" ht="60" customHeight="1">
      <c r="A21" s="15">
        <v>15</v>
      </c>
      <c r="B21" s="18" t="s">
        <v>100</v>
      </c>
      <c r="C21" s="17">
        <v>1500</v>
      </c>
      <c r="D21" s="15" t="s">
        <v>41</v>
      </c>
      <c r="E21" s="18" t="s">
        <v>101</v>
      </c>
      <c r="F21" s="17">
        <v>1500</v>
      </c>
      <c r="G21" s="19" t="s">
        <v>132</v>
      </c>
      <c r="H21" s="17">
        <f t="shared" si="0"/>
        <v>0</v>
      </c>
      <c r="I21" s="17">
        <f t="shared" si="1"/>
        <v>0</v>
      </c>
      <c r="J21" s="15" t="s">
        <v>31</v>
      </c>
      <c r="K21" s="15"/>
    </row>
    <row r="22" spans="1:11" ht="40.5">
      <c r="A22" s="15">
        <v>16</v>
      </c>
      <c r="B22" s="18" t="s">
        <v>102</v>
      </c>
      <c r="C22" s="17">
        <v>42000</v>
      </c>
      <c r="D22" s="15" t="s">
        <v>41</v>
      </c>
      <c r="E22" s="18" t="s">
        <v>103</v>
      </c>
      <c r="F22" s="17">
        <v>42000</v>
      </c>
      <c r="G22" s="19" t="s">
        <v>133</v>
      </c>
      <c r="H22" s="17">
        <f t="shared" si="0"/>
        <v>0</v>
      </c>
      <c r="I22" s="17">
        <f t="shared" si="1"/>
        <v>0</v>
      </c>
      <c r="J22" s="15" t="s">
        <v>31</v>
      </c>
      <c r="K22" s="15"/>
    </row>
    <row r="23" spans="1:11" ht="39.75" customHeight="1">
      <c r="A23" s="15">
        <v>17</v>
      </c>
      <c r="B23" s="18" t="s">
        <v>105</v>
      </c>
      <c r="C23" s="17">
        <v>600</v>
      </c>
      <c r="D23" s="15" t="s">
        <v>41</v>
      </c>
      <c r="E23" s="18" t="s">
        <v>106</v>
      </c>
      <c r="F23" s="17">
        <v>600</v>
      </c>
      <c r="G23" s="19" t="s">
        <v>134</v>
      </c>
      <c r="H23" s="17">
        <f t="shared" si="0"/>
        <v>0</v>
      </c>
      <c r="I23" s="17">
        <f t="shared" si="1"/>
        <v>0</v>
      </c>
      <c r="J23" s="15" t="s">
        <v>31</v>
      </c>
      <c r="K23" s="15"/>
    </row>
    <row r="24" spans="1:11" ht="60" customHeight="1">
      <c r="A24" s="15">
        <v>18</v>
      </c>
      <c r="B24" s="18" t="s">
        <v>107</v>
      </c>
      <c r="C24" s="17">
        <v>6400</v>
      </c>
      <c r="D24" s="15" t="s">
        <v>41</v>
      </c>
      <c r="E24" s="18" t="s">
        <v>108</v>
      </c>
      <c r="F24" s="17">
        <v>6400</v>
      </c>
      <c r="G24" s="19" t="s">
        <v>135</v>
      </c>
      <c r="H24" s="17">
        <f t="shared" si="0"/>
        <v>0</v>
      </c>
      <c r="I24" s="17">
        <f t="shared" si="1"/>
        <v>0</v>
      </c>
      <c r="J24" s="15" t="s">
        <v>31</v>
      </c>
      <c r="K24" s="15"/>
    </row>
    <row r="25" spans="1:11" ht="60" customHeight="1">
      <c r="A25" s="15">
        <v>19</v>
      </c>
      <c r="B25" s="18" t="s">
        <v>109</v>
      </c>
      <c r="C25" s="17">
        <v>500</v>
      </c>
      <c r="D25" s="15" t="s">
        <v>41</v>
      </c>
      <c r="E25" s="18" t="s">
        <v>108</v>
      </c>
      <c r="F25" s="17">
        <v>500</v>
      </c>
      <c r="G25" s="19" t="s">
        <v>136</v>
      </c>
      <c r="H25" s="17">
        <f t="shared" si="0"/>
        <v>0</v>
      </c>
      <c r="I25" s="17">
        <f t="shared" si="1"/>
        <v>0</v>
      </c>
      <c r="J25" s="15" t="s">
        <v>31</v>
      </c>
      <c r="K25" s="15"/>
    </row>
    <row r="26" spans="1:11" ht="80.25" customHeight="1">
      <c r="A26" s="15">
        <v>20</v>
      </c>
      <c r="B26" s="18" t="s">
        <v>110</v>
      </c>
      <c r="C26" s="17">
        <v>10456.040000000001</v>
      </c>
      <c r="D26" s="15" t="s">
        <v>41</v>
      </c>
      <c r="E26" s="18" t="s">
        <v>111</v>
      </c>
      <c r="F26" s="17">
        <v>10456.040000000001</v>
      </c>
      <c r="G26" s="19" t="s">
        <v>137</v>
      </c>
      <c r="H26" s="17">
        <f t="shared" si="0"/>
        <v>0</v>
      </c>
      <c r="I26" s="17">
        <f t="shared" si="1"/>
        <v>0</v>
      </c>
      <c r="J26" s="15" t="s">
        <v>31</v>
      </c>
      <c r="K26" s="15"/>
    </row>
    <row r="27" spans="1:11" ht="60" customHeight="1">
      <c r="A27" s="15">
        <v>21</v>
      </c>
      <c r="B27" s="18" t="s">
        <v>112</v>
      </c>
      <c r="C27" s="17">
        <v>5100</v>
      </c>
      <c r="D27" s="15" t="s">
        <v>41</v>
      </c>
      <c r="E27" s="18" t="s">
        <v>113</v>
      </c>
      <c r="F27" s="17">
        <v>5100</v>
      </c>
      <c r="G27" s="19" t="s">
        <v>138</v>
      </c>
      <c r="H27" s="17">
        <f t="shared" si="0"/>
        <v>0</v>
      </c>
      <c r="I27" s="17">
        <f t="shared" si="1"/>
        <v>0</v>
      </c>
      <c r="J27" s="15" t="s">
        <v>31</v>
      </c>
      <c r="K27" s="15"/>
    </row>
    <row r="28" spans="1:11" ht="60" customHeight="1">
      <c r="A28" s="15">
        <v>21</v>
      </c>
      <c r="B28" s="18" t="s">
        <v>114</v>
      </c>
      <c r="C28" s="17">
        <v>5100</v>
      </c>
      <c r="D28" s="15" t="s">
        <v>41</v>
      </c>
      <c r="E28" s="18" t="s">
        <v>115</v>
      </c>
      <c r="F28" s="17">
        <v>5100</v>
      </c>
      <c r="G28" s="19" t="s">
        <v>139</v>
      </c>
      <c r="H28" s="17">
        <f t="shared" si="0"/>
        <v>0</v>
      </c>
      <c r="I28" s="17">
        <f t="shared" si="1"/>
        <v>0</v>
      </c>
      <c r="J28" s="15" t="s">
        <v>31</v>
      </c>
      <c r="K28" s="15"/>
    </row>
    <row r="29" spans="1:11" ht="60" customHeight="1">
      <c r="A29" s="15">
        <v>22</v>
      </c>
      <c r="B29" s="18" t="s">
        <v>116</v>
      </c>
      <c r="C29" s="17">
        <v>3000</v>
      </c>
      <c r="D29" s="15" t="s">
        <v>41</v>
      </c>
      <c r="E29" s="18" t="s">
        <v>152</v>
      </c>
      <c r="F29" s="17">
        <v>3000</v>
      </c>
      <c r="G29" s="19" t="s">
        <v>140</v>
      </c>
      <c r="H29" s="17">
        <f t="shared" si="0"/>
        <v>0</v>
      </c>
      <c r="I29" s="17">
        <f t="shared" si="1"/>
        <v>0</v>
      </c>
      <c r="J29" s="15" t="s">
        <v>31</v>
      </c>
      <c r="K29" s="15"/>
    </row>
    <row r="30" spans="1:11" ht="60.75">
      <c r="A30" s="15">
        <v>23</v>
      </c>
      <c r="B30" s="39" t="s">
        <v>142</v>
      </c>
      <c r="C30" s="17">
        <v>2500</v>
      </c>
      <c r="D30" s="15" t="s">
        <v>41</v>
      </c>
      <c r="E30" s="18" t="s">
        <v>153</v>
      </c>
      <c r="F30" s="17">
        <v>2500</v>
      </c>
      <c r="G30" s="19" t="s">
        <v>57</v>
      </c>
      <c r="H30" s="17">
        <f t="shared" si="0"/>
        <v>0</v>
      </c>
      <c r="I30" s="17">
        <f t="shared" si="1"/>
        <v>0</v>
      </c>
      <c r="J30" s="15" t="s">
        <v>31</v>
      </c>
      <c r="K30" s="15"/>
    </row>
    <row r="31" spans="1:11" ht="60.75">
      <c r="A31" s="15">
        <v>24</v>
      </c>
      <c r="B31" s="39" t="s">
        <v>143</v>
      </c>
      <c r="C31" s="17">
        <v>2500</v>
      </c>
      <c r="D31" s="15" t="s">
        <v>41</v>
      </c>
      <c r="E31" s="18" t="s">
        <v>153</v>
      </c>
      <c r="F31" s="17">
        <v>2500</v>
      </c>
      <c r="G31" s="19" t="s">
        <v>141</v>
      </c>
      <c r="H31" s="17">
        <f t="shared" si="0"/>
        <v>0</v>
      </c>
      <c r="I31" s="17">
        <f t="shared" si="1"/>
        <v>0</v>
      </c>
      <c r="J31" s="15" t="s">
        <v>31</v>
      </c>
      <c r="K31" s="41"/>
    </row>
    <row r="32" spans="1:11" s="1" customFormat="1" ht="24.75" customHeight="1">
      <c r="A32" s="9" t="s">
        <v>17</v>
      </c>
      <c r="B32" s="9"/>
      <c r="C32" s="12">
        <f>SUM(C7:C31)</f>
        <v>160706.04</v>
      </c>
      <c r="D32" s="9"/>
      <c r="E32" s="9"/>
      <c r="F32" s="12">
        <f>SUM(F7:F31)</f>
        <v>160706.04</v>
      </c>
      <c r="G32" s="42"/>
      <c r="H32" s="58">
        <f t="shared" ref="H32" si="2">C32-F32</f>
        <v>0</v>
      </c>
      <c r="I32" s="58">
        <f t="shared" ref="I32" si="3">H32*100/C32</f>
        <v>0</v>
      </c>
      <c r="J32" s="9"/>
    </row>
    <row r="35" spans="6:9">
      <c r="F35" s="31" t="s">
        <v>25</v>
      </c>
      <c r="G35" s="30"/>
      <c r="I35" s="30" t="s">
        <v>26</v>
      </c>
    </row>
    <row r="36" spans="6:9">
      <c r="F36" s="31"/>
      <c r="G36" s="48" t="s">
        <v>74</v>
      </c>
      <c r="H36" s="48"/>
    </row>
    <row r="37" spans="6:9">
      <c r="F37" s="31" t="s">
        <v>75</v>
      </c>
      <c r="G37" s="48" t="s">
        <v>76</v>
      </c>
      <c r="H37" s="48"/>
    </row>
  </sheetData>
  <mergeCells count="14">
    <mergeCell ref="G36:H36"/>
    <mergeCell ref="G37:H37"/>
    <mergeCell ref="A1:K1"/>
    <mergeCell ref="A2:K2"/>
    <mergeCell ref="H4:H6"/>
    <mergeCell ref="I4:I6"/>
    <mergeCell ref="J4:J6"/>
    <mergeCell ref="K4:K6"/>
    <mergeCell ref="B4:B6"/>
    <mergeCell ref="C4:C6"/>
    <mergeCell ref="D4:D6"/>
    <mergeCell ref="E4:E6"/>
    <mergeCell ref="F4:F6"/>
    <mergeCell ref="G4:G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18" sqref="D18"/>
    </sheetView>
  </sheetViews>
  <sheetFormatPr defaultRowHeight="20.25"/>
  <cols>
    <col min="1" max="1" width="5.875" style="5" customWidth="1"/>
    <col min="2" max="2" width="19.25" style="5" customWidth="1"/>
    <col min="3" max="3" width="14.125" style="5" customWidth="1"/>
    <col min="4" max="4" width="9" style="5" customWidth="1"/>
    <col min="5" max="5" width="16.875" style="5" customWidth="1"/>
    <col min="6" max="6" width="12.375" style="5" customWidth="1"/>
    <col min="7" max="7" width="14.125" style="5" customWidth="1"/>
    <col min="8" max="9" width="9" style="5"/>
    <col min="10" max="10" width="9.875" style="5" customWidth="1"/>
    <col min="11" max="16384" width="9" style="5"/>
  </cols>
  <sheetData>
    <row r="1" spans="1:11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 t="s">
        <v>55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2" t="s">
        <v>27</v>
      </c>
      <c r="B4" s="49" t="s">
        <v>30</v>
      </c>
      <c r="C4" s="49" t="s">
        <v>31</v>
      </c>
      <c r="D4" s="49" t="s">
        <v>32</v>
      </c>
      <c r="E4" s="49" t="s">
        <v>33</v>
      </c>
      <c r="F4" s="22" t="s">
        <v>34</v>
      </c>
      <c r="G4" s="22" t="s">
        <v>36</v>
      </c>
      <c r="H4" s="49" t="s">
        <v>38</v>
      </c>
      <c r="I4" s="49" t="s">
        <v>39</v>
      </c>
      <c r="J4" s="49" t="s">
        <v>40</v>
      </c>
      <c r="K4" s="49" t="s">
        <v>6</v>
      </c>
    </row>
    <row r="5" spans="1:11">
      <c r="A5" s="7" t="s">
        <v>28</v>
      </c>
      <c r="B5" s="50"/>
      <c r="C5" s="50"/>
      <c r="D5" s="50"/>
      <c r="E5" s="50"/>
      <c r="F5" s="7" t="s">
        <v>35</v>
      </c>
      <c r="G5" s="7" t="s">
        <v>37</v>
      </c>
      <c r="H5" s="50"/>
      <c r="I5" s="50"/>
      <c r="J5" s="50"/>
      <c r="K5" s="50"/>
    </row>
    <row r="6" spans="1:11">
      <c r="A6" s="8" t="s">
        <v>29</v>
      </c>
      <c r="B6" s="51"/>
      <c r="C6" s="51"/>
      <c r="D6" s="51"/>
      <c r="E6" s="51"/>
      <c r="F6" s="25"/>
      <c r="G6" s="8"/>
      <c r="H6" s="51"/>
      <c r="I6" s="51"/>
      <c r="J6" s="51"/>
      <c r="K6" s="51"/>
    </row>
    <row r="7" spans="1:11" ht="40.5">
      <c r="A7" s="15">
        <v>1</v>
      </c>
      <c r="B7" s="18" t="s">
        <v>51</v>
      </c>
      <c r="C7" s="43">
        <v>124561.72</v>
      </c>
      <c r="D7" s="15" t="s">
        <v>52</v>
      </c>
      <c r="E7" s="18" t="s">
        <v>53</v>
      </c>
      <c r="F7" s="43">
        <f>C7</f>
        <v>124561.72</v>
      </c>
      <c r="G7" s="19" t="s">
        <v>154</v>
      </c>
      <c r="H7" s="17">
        <f>C7-F7</f>
        <v>0</v>
      </c>
      <c r="I7" s="17">
        <f>H7*100/C7</f>
        <v>0</v>
      </c>
      <c r="J7" s="15" t="s">
        <v>31</v>
      </c>
      <c r="K7" s="15"/>
    </row>
    <row r="8" spans="1:11" s="1" customFormat="1">
      <c r="A8" s="9" t="s">
        <v>17</v>
      </c>
      <c r="B8" s="9"/>
      <c r="C8" s="44">
        <f>SUM(C7)</f>
        <v>124561.72</v>
      </c>
      <c r="D8" s="9"/>
      <c r="E8" s="9"/>
      <c r="F8" s="44">
        <f>SUM(F7)</f>
        <v>124561.72</v>
      </c>
      <c r="G8" s="9"/>
      <c r="H8" s="58">
        <f>C8-F8</f>
        <v>0</v>
      </c>
      <c r="I8" s="58">
        <f>H8*100/C8</f>
        <v>0</v>
      </c>
      <c r="J8" s="9"/>
      <c r="K8" s="9"/>
    </row>
    <row r="11" spans="1:11">
      <c r="G11" s="31" t="s">
        <v>25</v>
      </c>
      <c r="H11" s="30"/>
      <c r="J11" s="30" t="s">
        <v>26</v>
      </c>
    </row>
    <row r="12" spans="1:11">
      <c r="G12" s="31"/>
      <c r="H12" s="48" t="s">
        <v>74</v>
      </c>
      <c r="I12" s="48"/>
    </row>
    <row r="13" spans="1:11">
      <c r="G13" s="31" t="s">
        <v>75</v>
      </c>
      <c r="H13" s="48" t="s">
        <v>76</v>
      </c>
      <c r="I13" s="48"/>
    </row>
  </sheetData>
  <mergeCells count="12">
    <mergeCell ref="A1:K1"/>
    <mergeCell ref="A2:K2"/>
    <mergeCell ref="H12:I12"/>
    <mergeCell ref="H13:I13"/>
    <mergeCell ref="J4:J6"/>
    <mergeCell ref="K4:K6"/>
    <mergeCell ref="B4:B6"/>
    <mergeCell ref="C4:C6"/>
    <mergeCell ref="D4:D6"/>
    <mergeCell ref="E4:E6"/>
    <mergeCell ref="H4:H6"/>
    <mergeCell ref="I4:I6"/>
  </mergeCells>
  <printOptions horizontalCentered="1"/>
  <pageMargins left="0.19685039370078741" right="0.19685039370078741" top="0.74803149606299213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งบหน้าสรุปผล</vt:lpstr>
      <vt:lpstr>สรุปจัดฃื้อตกลง ม.ค.60</vt:lpstr>
      <vt:lpstr>สรุปผลจัดจ้าง ม.ค.60</vt:lpstr>
      <vt:lpstr>สรุปจัดฃื้อ วิธีพิเศษ ม.ค.60</vt:lpstr>
      <vt:lpstr>'สรุปจัดฃื้อตกลง ม.ค.60'!Print_Titles</vt:lpstr>
      <vt:lpstr>'สรุปผลจัดจ้าง ม.ค.60'!Print_Titles</vt:lpstr>
    </vt:vector>
  </TitlesOfParts>
  <Company>ASign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Administrators</cp:lastModifiedBy>
  <cp:lastPrinted>2017-03-06T07:00:43Z</cp:lastPrinted>
  <dcterms:created xsi:type="dcterms:W3CDTF">2017-03-06T03:33:33Z</dcterms:created>
  <dcterms:modified xsi:type="dcterms:W3CDTF">2017-03-06T07:01:25Z</dcterms:modified>
</cp:coreProperties>
</file>